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activeTab="0"/>
  </bookViews>
  <sheets>
    <sheet name="LED Bulb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<sst xmlns="http://schemas.openxmlformats.org/spreadsheetml/2006/main" count="39" uniqueCount="33">
  <si>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Comparison Of Cost Savings Of LED Lighting Compared To Other Technologies</t>
  </si>
  <si>
    <t>To calculate savings for your premises enter values in the boxes shaded in yellow.</t>
  </si>
  <si>
    <t>The initial values are based on actual cases and are in USD (United States Dollars) However your values can be entered in any currency.</t>
  </si>
  <si>
    <t>Total electricity consumption for energy efficient bulbs (watts)</t>
  </si>
  <si>
    <t>Total electricity consumption for LED lights (watts)</t>
  </si>
  <si>
    <t>Price per unit of electricity (KWH)</t>
  </si>
  <si>
    <t>Total number of lights</t>
  </si>
  <si>
    <t>Average number of hours use per day</t>
  </si>
  <si>
    <t>Normal useful lifespan (hours)</t>
  </si>
  <si>
    <t>Energy saving bulb</t>
  </si>
  <si>
    <t>LED light</t>
  </si>
  <si>
    <t>Total</t>
  </si>
  <si>
    <t>Total electricity consumption (KWH) per year</t>
  </si>
  <si>
    <t>Total electricity cost per year</t>
  </si>
  <si>
    <t>Lifespan (years)</t>
  </si>
  <si>
    <t>Total electricity costs over longest lifespan</t>
  </si>
  <si>
    <t>CO2 emissions (tons per year)</t>
  </si>
  <si>
    <t>Savings in CO2 emissions (tons per year)</t>
  </si>
  <si>
    <t>Electricity cost savings per year</t>
  </si>
  <si>
    <t>Electricity cost savings over longest lifespan</t>
  </si>
  <si>
    <t>Percentage electricity cost savings</t>
  </si>
  <si>
    <t>vs Energy saving bulb</t>
  </si>
  <si>
    <t xml:space="preserve">Percentage CO2 emissions savings </t>
  </si>
  <si>
    <t xml:space="preserve">                  Copyright 2009 U-Tron (Beijing) Electronics Co. Ltd.</t>
  </si>
  <si>
    <t>25/5/3 watt</t>
  </si>
  <si>
    <t>75/15/10 watt</t>
  </si>
  <si>
    <t>40/8/4.5 watt</t>
  </si>
  <si>
    <t>60/12/7.75 watt</t>
  </si>
  <si>
    <t>Number of lamps of each type for your premises</t>
  </si>
  <si>
    <t>Total electricity consumption for incandescent lamps (watts)</t>
  </si>
  <si>
    <t>Rateing for required brightness incandescent/energy saving/LED</t>
  </si>
  <si>
    <t>incandescent lamp</t>
  </si>
  <si>
    <t>vs incandescent lamp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</si>
</sst>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_ "/>
    <numFmt numFmtId="185" formatCode="#,##0.00_ "/>
    <numFmt numFmtId="18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宋体"/>
      <family val="0"/>
    </font>
    <font>
      <u val="single"/>
      <sz val="13.75"/>
      <color indexed="12"/>
      <name val="Calibri"/>
      <family val="2"/>
    </font>
    <font>
      <sz val="12"/>
      <color indexed="8"/>
      <name val="Arial"/>
      <family val="0"/>
    </font>
    <font>
      <u val="single"/>
      <sz val="13.75"/>
      <color indexed="6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86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0" borderId="10" xfId="0" applyFill="1" applyBorder="1" applyAlignment="1" applyProtection="1">
      <alignment/>
      <protection locked="0"/>
    </xf>
    <xf numFmtId="2" fontId="0" fillId="30" borderId="10" xfId="0" applyNumberForma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1543050</xdr:colOff>
      <xdr:row>0</xdr:row>
      <xdr:rowOff>647700</xdr:rowOff>
    </xdr:to>
    <xdr:pic>
      <xdr:nvPicPr>
        <xdr:cNvPr id="1" name="Picture -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421875" style="0" customWidth="1"/>
    <col min="2" max="2" width="23.00390625" style="0" customWidth="1"/>
    <col min="3" max="3" width="20.140625" style="0" customWidth="1"/>
    <col min="4" max="4" width="21.421875" style="0" customWidth="1"/>
    <col min="5" max="5" width="15.421875" style="0" customWidth="1"/>
    <col min="6" max="6" width="10.00390625" style="0" bestFit="1" customWidth="1"/>
  </cols>
  <sheetData>
    <row r="1" spans="2:6" ht="54" customHeight="1">
      <c r="B1" s="29" t="s">
        <v>0</v>
      </c>
      <c r="C1" s="30"/>
      <c r="D1" s="30"/>
      <c r="E1" s="30"/>
      <c r="F1" s="30"/>
    </row>
    <row r="2" spans="1:6" ht="14.25">
      <c r="A2" s="11"/>
      <c r="B2" s="31" t="s">
        <v>1</v>
      </c>
      <c r="C2" s="32"/>
      <c r="D2" s="32"/>
      <c r="E2" s="32"/>
      <c r="F2" s="32"/>
    </row>
    <row r="3" spans="1:6" ht="30" customHeight="1">
      <c r="A3" s="11"/>
      <c r="B3" s="33" t="s">
        <v>2</v>
      </c>
      <c r="C3" s="34"/>
      <c r="D3" s="34"/>
      <c r="E3" s="34"/>
      <c r="F3" s="34"/>
    </row>
    <row r="4" spans="1:6" ht="14.25">
      <c r="A4" t="s">
        <v>30</v>
      </c>
      <c r="B4" s="21" t="s">
        <v>24</v>
      </c>
      <c r="C4" s="21" t="s">
        <v>26</v>
      </c>
      <c r="D4" s="21" t="s">
        <v>27</v>
      </c>
      <c r="E4" s="21" t="s">
        <v>25</v>
      </c>
      <c r="F4" s="21" t="s">
        <v>11</v>
      </c>
    </row>
    <row r="5" spans="1:6" ht="14.25">
      <c r="A5" s="23" t="s">
        <v>28</v>
      </c>
      <c r="B5" s="25">
        <v>10</v>
      </c>
      <c r="C5" s="25">
        <v>12</v>
      </c>
      <c r="D5" s="25">
        <v>10</v>
      </c>
      <c r="E5" s="25">
        <v>2</v>
      </c>
      <c r="F5" s="1">
        <f>SUM(B5:E5)</f>
        <v>34</v>
      </c>
    </row>
    <row r="6" spans="2:6" ht="14.25">
      <c r="B6" s="17"/>
      <c r="C6" s="17"/>
      <c r="D6" s="17"/>
      <c r="E6" s="17"/>
      <c r="F6" s="17"/>
    </row>
    <row r="7" spans="1:6" ht="14.25">
      <c r="A7" t="s">
        <v>29</v>
      </c>
      <c r="B7">
        <f>B5*25</f>
        <v>250</v>
      </c>
      <c r="C7">
        <f>C5*40</f>
        <v>480</v>
      </c>
      <c r="D7">
        <f>D5*60</f>
        <v>600</v>
      </c>
      <c r="E7">
        <f>E5*75</f>
        <v>150</v>
      </c>
      <c r="F7" s="17">
        <f>SUM(B7:E7)</f>
        <v>1480</v>
      </c>
    </row>
    <row r="8" spans="1:6" ht="14.25">
      <c r="A8" t="s">
        <v>3</v>
      </c>
      <c r="B8">
        <f>B5*5</f>
        <v>50</v>
      </c>
      <c r="C8">
        <f>C5*8</f>
        <v>96</v>
      </c>
      <c r="D8">
        <f>D5*12</f>
        <v>120</v>
      </c>
      <c r="E8">
        <f>E5*15</f>
        <v>30</v>
      </c>
      <c r="F8" s="17">
        <f>SUM(B8:E8)</f>
        <v>296</v>
      </c>
    </row>
    <row r="9" spans="1:6" ht="14.25">
      <c r="A9" t="s">
        <v>4</v>
      </c>
      <c r="B9">
        <f>B5*3</f>
        <v>30</v>
      </c>
      <c r="C9">
        <f>C5*4.5</f>
        <v>54</v>
      </c>
      <c r="D9">
        <f>D5*7.75</f>
        <v>77.5</v>
      </c>
      <c r="E9">
        <f>E5*10</f>
        <v>20</v>
      </c>
      <c r="F9" s="17">
        <f>SUM(B9:E9)</f>
        <v>181.5</v>
      </c>
    </row>
    <row r="10" ht="14.25">
      <c r="F10" s="24"/>
    </row>
    <row r="11" spans="1:2" ht="14.25">
      <c r="A11" s="23" t="s">
        <v>5</v>
      </c>
      <c r="B11" s="26">
        <v>0.16</v>
      </c>
    </row>
    <row r="13" spans="1:2" ht="14.25">
      <c r="A13" s="23" t="s">
        <v>7</v>
      </c>
      <c r="B13" s="25">
        <v>6</v>
      </c>
    </row>
    <row r="15" spans="1:4" ht="14.25">
      <c r="A15" s="1"/>
      <c r="B15" s="2" t="s">
        <v>31</v>
      </c>
      <c r="C15" s="2" t="s">
        <v>9</v>
      </c>
      <c r="D15" s="2" t="s">
        <v>10</v>
      </c>
    </row>
    <row r="16" spans="1:4" ht="14.25">
      <c r="A16" s="3" t="s">
        <v>6</v>
      </c>
      <c r="B16" s="4">
        <f>F5</f>
        <v>34</v>
      </c>
      <c r="C16" s="4">
        <f>B16</f>
        <v>34</v>
      </c>
      <c r="D16" s="5">
        <f>B16</f>
        <v>34</v>
      </c>
    </row>
    <row r="17" spans="1:4" ht="14.25">
      <c r="A17" s="10" t="s">
        <v>5</v>
      </c>
      <c r="B17" s="18">
        <f>B11</f>
        <v>0.16</v>
      </c>
      <c r="C17" s="18">
        <f>B17</f>
        <v>0.16</v>
      </c>
      <c r="D17" s="18">
        <f>B17</f>
        <v>0.16</v>
      </c>
    </row>
    <row r="18" spans="1:4" ht="14.25">
      <c r="A18" s="10" t="s">
        <v>7</v>
      </c>
      <c r="B18" s="19">
        <f>B13</f>
        <v>6</v>
      </c>
      <c r="C18" s="19">
        <f>B18</f>
        <v>6</v>
      </c>
      <c r="D18" s="19">
        <f>B18</f>
        <v>6</v>
      </c>
    </row>
    <row r="19" spans="1:4" ht="14.25">
      <c r="A19" s="3" t="s">
        <v>8</v>
      </c>
      <c r="B19" s="4">
        <v>2000</v>
      </c>
      <c r="C19" s="4">
        <v>12000</v>
      </c>
      <c r="D19" s="5">
        <v>50000</v>
      </c>
    </row>
    <row r="20" spans="1:4" ht="14.25">
      <c r="A20" s="3" t="s">
        <v>12</v>
      </c>
      <c r="B20" s="6">
        <f>F7*B18/1000*365</f>
        <v>3241.2000000000003</v>
      </c>
      <c r="C20" s="6">
        <f>F8*B13/1000*365</f>
        <v>648.24</v>
      </c>
      <c r="D20" s="6">
        <f>F9*B13/1000*365</f>
        <v>397.485</v>
      </c>
    </row>
    <row r="21" spans="1:4" ht="14.25">
      <c r="A21" s="3" t="s">
        <v>13</v>
      </c>
      <c r="B21" s="7">
        <f>B20*B17</f>
        <v>518.5920000000001</v>
      </c>
      <c r="C21" s="7">
        <f>C20*C17</f>
        <v>103.7184</v>
      </c>
      <c r="D21" s="7">
        <f>D20*D17</f>
        <v>63.59760000000001</v>
      </c>
    </row>
    <row r="22" spans="1:4" ht="14.25">
      <c r="A22" s="3" t="s">
        <v>14</v>
      </c>
      <c r="B22" s="9">
        <f>B19/(365*B18)</f>
        <v>0.91324200913242</v>
      </c>
      <c r="C22" s="9">
        <f>C19/(365*C18)</f>
        <v>5.47945205479452</v>
      </c>
      <c r="D22" s="9">
        <f>D19/(365*D18)</f>
        <v>22.831050228310502</v>
      </c>
    </row>
    <row r="23" spans="1:4" ht="14.25">
      <c r="A23" s="3" t="s">
        <v>15</v>
      </c>
      <c r="B23" s="8">
        <f>B21*D22</f>
        <v>11840.000000000002</v>
      </c>
      <c r="C23" s="8">
        <f>C21*D22</f>
        <v>2368</v>
      </c>
      <c r="D23" s="8">
        <f>D21*D22</f>
        <v>1452.0000000000002</v>
      </c>
    </row>
    <row r="24" spans="1:4" ht="14.25">
      <c r="A24" s="10" t="s">
        <v>16</v>
      </c>
      <c r="B24" s="22">
        <f>B20*0.4/1000</f>
        <v>1.2964800000000003</v>
      </c>
      <c r="C24" s="22">
        <f>C20*0.4/1000</f>
        <v>0.25929599999999997</v>
      </c>
      <c r="D24" s="22">
        <f>D20*0.4/1000</f>
        <v>0.15899400000000002</v>
      </c>
    </row>
    <row r="26" spans="2:4" ht="14.25">
      <c r="B26" s="20" t="s">
        <v>9</v>
      </c>
      <c r="C26" s="20" t="s">
        <v>10</v>
      </c>
      <c r="D26" s="20" t="s">
        <v>10</v>
      </c>
    </row>
    <row r="27" spans="2:4" ht="14.25">
      <c r="B27" s="20" t="s">
        <v>32</v>
      </c>
      <c r="C27" s="20" t="s">
        <v>32</v>
      </c>
      <c r="D27" s="20" t="s">
        <v>21</v>
      </c>
    </row>
    <row r="28" spans="1:4" ht="14.25">
      <c r="A28" t="s">
        <v>18</v>
      </c>
      <c r="B28" s="12">
        <f>B21-C21</f>
        <v>414.8736000000001</v>
      </c>
      <c r="C28" s="12">
        <f>B21-D21</f>
        <v>454.9944000000001</v>
      </c>
      <c r="D28" s="12">
        <f>C21-D21</f>
        <v>40.120799999999996</v>
      </c>
    </row>
    <row r="29" spans="1:4" ht="14.25">
      <c r="A29" t="s">
        <v>19</v>
      </c>
      <c r="B29" s="12">
        <f>B23-C23</f>
        <v>9472.000000000002</v>
      </c>
      <c r="C29" s="12">
        <f>B23-D23</f>
        <v>10388.000000000002</v>
      </c>
      <c r="D29" s="12">
        <f>C23-D23</f>
        <v>915.9999999999998</v>
      </c>
    </row>
    <row r="30" spans="1:4" ht="14.25">
      <c r="A30" t="s">
        <v>20</v>
      </c>
      <c r="B30" s="13">
        <f>B29/B23</f>
        <v>0.8</v>
      </c>
      <c r="C30" s="13">
        <f>C29/B23</f>
        <v>0.8773648648648649</v>
      </c>
      <c r="D30" s="13">
        <f>D29/C23</f>
        <v>0.38682432432432423</v>
      </c>
    </row>
    <row r="31" spans="1:4" ht="14.25">
      <c r="A31" t="s">
        <v>17</v>
      </c>
      <c r="B31" s="14">
        <f>B24-C24</f>
        <v>1.0371840000000003</v>
      </c>
      <c r="C31" s="14">
        <f>B24-D24</f>
        <v>1.1374860000000002</v>
      </c>
      <c r="D31" s="14">
        <f>C24-D24</f>
        <v>0.10030199999999995</v>
      </c>
    </row>
    <row r="32" spans="1:4" ht="14.25">
      <c r="A32" t="s">
        <v>22</v>
      </c>
      <c r="B32" s="13">
        <f>B31/B24</f>
        <v>0.8</v>
      </c>
      <c r="C32" s="13">
        <f>C31/B24</f>
        <v>0.8773648648648649</v>
      </c>
      <c r="D32" s="13">
        <f>D31/C24</f>
        <v>0.3868243243243242</v>
      </c>
    </row>
    <row r="33" spans="1:4" ht="15">
      <c r="A33" s="15"/>
      <c r="B33" s="27" t="s">
        <v>23</v>
      </c>
      <c r="C33" s="28"/>
      <c r="D33" s="28"/>
    </row>
    <row r="34" spans="2:3" ht="14.25">
      <c r="B34" s="20"/>
      <c r="C34" s="20"/>
    </row>
    <row r="35" spans="2:3" ht="14.25">
      <c r="B35" s="12"/>
      <c r="C35" s="12"/>
    </row>
    <row r="36" spans="2:3" ht="14.25">
      <c r="B36" s="12"/>
      <c r="C36" s="12"/>
    </row>
    <row r="37" spans="2:3" ht="14.25">
      <c r="B37" s="12"/>
      <c r="C37" s="12"/>
    </row>
    <row r="38" spans="2:3" ht="14.25">
      <c r="B38" s="12"/>
      <c r="C38" s="12"/>
    </row>
    <row r="39" spans="2:3" ht="14.25">
      <c r="B39" s="16"/>
      <c r="C39" s="16"/>
    </row>
  </sheetData>
  <sheetProtection/>
  <mergeCells count="4">
    <mergeCell ref="B33:D33"/>
    <mergeCell ref="B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Magasweran Raja</cp:lastModifiedBy>
  <cp:lastPrinted>2009-05-03T20:51:14Z</cp:lastPrinted>
  <dcterms:created xsi:type="dcterms:W3CDTF">2009-05-02T20:18:47Z</dcterms:created>
  <dcterms:modified xsi:type="dcterms:W3CDTF">2018-04-11T03:00:40Z</dcterms:modified>
  <cp:category/>
  <cp:version/>
  <cp:contentType/>
  <cp:contentStatus/>
</cp:coreProperties>
</file>